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D171" i="1" s="1"/>
  <c r="E169" i="1"/>
  <c r="E167" i="1"/>
  <c r="E165" i="1"/>
  <c r="D165" i="1" s="1"/>
  <c r="E163" i="1"/>
  <c r="D163" i="1" s="1"/>
  <c r="E161" i="1"/>
  <c r="D161" i="1" s="1"/>
  <c r="E159" i="1"/>
  <c r="E157" i="1"/>
  <c r="D157" i="1" s="1"/>
  <c r="E155" i="1"/>
  <c r="D155" i="1" s="1"/>
  <c r="E150" i="1"/>
  <c r="D150" i="1" s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59" i="1"/>
  <c r="D160" i="1"/>
  <c r="D162" i="1"/>
  <c r="D164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<sst xmlns="http://schemas.openxmlformats.org/spreadsheetml/2006/main" count="554" uniqueCount="447">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</sst>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لجنة التنمية: لجنة التنمية الاجتماعية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: (823425.36)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التاريخ :1428/01/10هـ      ترخيص رقم 294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0538933670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6" sqref="K16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823425.36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E15" sqref="E15"/>
    </sheetView>
  </sheetViews>
  <sheetFormatPr defaultRowHeight="14.25" x14ac:dyDescent="0.2"/>
  <cols>
    <col min="2" max="2" width="8.125" bestFit="1" customWidth="1"/>
    <col min="3" max="3" width="32.125" customWidth="1"/>
    <col min="4" max="4" width="9.875" bestFit="1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1500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1500</v>
      </c>
      <c r="O14" s="141">
        <f t="shared" si="1"/>
        <v>0</v>
      </c>
      <c r="P14" s="141">
        <f t="shared" si="2"/>
        <v>1500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1500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1500</v>
      </c>
      <c r="O19" s="6">
        <f t="shared" si="1"/>
        <v>0</v>
      </c>
      <c r="P19" s="6">
        <f t="shared" si="2"/>
        <v>1500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1500</v>
      </c>
      <c r="O26" s="9">
        <f t="shared" si="1"/>
        <v>0</v>
      </c>
      <c r="P26" s="9">
        <f t="shared" si="2"/>
        <v>1500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 x14ac:dyDescent="0.2"/>
  <cols>
    <col min="2" max="2" width="10.875" bestFit="1" customWidth="1"/>
    <col min="3" max="3" width="53.625" bestFit="1" customWidth="1"/>
    <col min="6" max="6" width="10.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43884.160000000003</v>
      </c>
      <c r="E5" s="223">
        <f>E6</f>
        <v>10854.16</v>
      </c>
      <c r="F5" s="224">
        <f>F210</f>
        <v>33030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10854.16</v>
      </c>
      <c r="E6" s="226">
        <f>E7+E38+E134+E190</f>
        <v>10854.16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5250</v>
      </c>
      <c r="E7" s="226">
        <f>E8+E17</f>
        <v>5250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5250</v>
      </c>
      <c r="E8" s="226">
        <f>SUM(E9:E16)</f>
        <v>5250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5250</v>
      </c>
      <c r="E9" s="226">
        <v>5250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2220</v>
      </c>
      <c r="E38" s="226">
        <f>E39+E49+E88+E118</f>
        <v>2220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2220</v>
      </c>
      <c r="E88" s="226">
        <f>SUM(E89:E93,E97:E100,E109,E113)</f>
        <v>2220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1507.17</v>
      </c>
      <c r="E89" s="226">
        <v>1507.17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712.83</v>
      </c>
      <c r="E91" s="226">
        <v>712.83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3384.16</v>
      </c>
      <c r="E134" s="226">
        <f>SUM(E135,E137,E144,E150,E155,E157,E159,E161,E163,E165,E167,E169,E171,E183)</f>
        <v>3384.16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2225</v>
      </c>
      <c r="E150" s="226">
        <f>SUM(E151:E154)</f>
        <v>2225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2225</v>
      </c>
      <c r="E152" s="226">
        <v>2225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11.23</v>
      </c>
      <c r="E163" s="226">
        <f>E164</f>
        <v>11.23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11.23</v>
      </c>
      <c r="E164" s="226">
        <v>11.23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140.68</v>
      </c>
      <c r="E165" s="226">
        <f>E166</f>
        <v>140.68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140.68</v>
      </c>
      <c r="E166" s="226">
        <v>140.68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863.5</v>
      </c>
      <c r="E167" s="226">
        <f>E168</f>
        <v>863.5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863.5</v>
      </c>
      <c r="E168" s="226">
        <v>863.5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143.75</v>
      </c>
      <c r="E171" s="226">
        <f>SUM(E172:E182)</f>
        <v>143.75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143.75</v>
      </c>
      <c r="E172" s="226">
        <v>143.75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33030</v>
      </c>
      <c r="E210" s="228"/>
      <c r="F210" s="227">
        <f>SUM(F211,F249)</f>
        <v>33030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33030</v>
      </c>
      <c r="E211" s="232"/>
      <c r="F211" s="227">
        <f>SUM(F212,F214,F223,F232,F238)</f>
        <v>33030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33030</v>
      </c>
      <c r="E238" s="232"/>
      <c r="F238" s="227">
        <f>SUM(F239:F248)</f>
        <v>33030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4130</v>
      </c>
      <c r="E240" s="232"/>
      <c r="F240" s="227">
        <v>4130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28900</v>
      </c>
      <c r="E244" s="232"/>
      <c r="F244" s="227">
        <v>28900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43884.160000000003</v>
      </c>
      <c r="E293" s="243">
        <f>E5</f>
        <v>10854.16</v>
      </c>
      <c r="F293" s="243">
        <f>F210</f>
        <v>33030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8" workbookViewId="0">
      <selection activeCell="D21" sqref="D21"/>
    </sheetView>
  </sheetViews>
  <sheetFormatPr defaultRowHeight="14.25" x14ac:dyDescent="0.2"/>
  <cols>
    <col min="3" max="3" width="44.375" customWidth="1"/>
    <col min="4" max="5" width="10.875" bestFit="1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468602.96</v>
      </c>
      <c r="E7" s="204">
        <v>507602.96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468602.96</v>
      </c>
      <c r="E15" s="161">
        <f>SUM(E7:E14)</f>
        <v>507602.96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270198</v>
      </c>
      <c r="E17" s="211">
        <v>270198</v>
      </c>
      <c r="F17" s="160"/>
    </row>
    <row r="18" spans="2:6" ht="21" customHeight="1" x14ac:dyDescent="0.2">
      <c r="B18" s="207">
        <v>122</v>
      </c>
      <c r="C18" s="208" t="s">
        <v>54</v>
      </c>
      <c r="D18" s="246">
        <v>5750</v>
      </c>
      <c r="E18" s="211">
        <v>5750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>
        <v>331293</v>
      </c>
      <c r="E20" s="211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607241</v>
      </c>
      <c r="E22" s="161">
        <f>SUM(E17:E21)</f>
        <v>607241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1075843.96</v>
      </c>
      <c r="E33" s="166">
        <f>E15+E22+E31</f>
        <v>1114843.96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D33" sqref="D33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5" bestFit="1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252418.6</v>
      </c>
      <c r="F19" s="211">
        <v>249034.44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252418.6</v>
      </c>
      <c r="F22" s="161">
        <f>SUM(F15:F21)</f>
        <v>249034.44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85474</v>
      </c>
      <c r="F25" s="204">
        <v>118504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737951.36</v>
      </c>
      <c r="F26" s="204">
        <v>747305.52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823425.36</v>
      </c>
      <c r="F28" s="164">
        <v>865809.52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1075843.96</v>
      </c>
      <c r="F30" s="166">
        <f>F13+F22+F28</f>
        <v>1114843.96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33030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-33030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4130</v>
      </c>
      <c r="E34" s="117"/>
      <c r="F34" s="124">
        <v>31105002</v>
      </c>
      <c r="G34" s="125" t="s">
        <v>146</v>
      </c>
      <c r="H34" s="175"/>
      <c r="J34" s="140">
        <f t="shared" si="0"/>
        <v>-4130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28900</v>
      </c>
      <c r="E38" s="117"/>
      <c r="F38" s="124">
        <v>31105006</v>
      </c>
      <c r="G38" s="125" t="s">
        <v>154</v>
      </c>
      <c r="H38" s="175"/>
      <c r="J38" s="140">
        <f t="shared" si="0"/>
        <v>-28900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33030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-33030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118504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85474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2022-05-07T20:11:44Z</dcterms:modified>
</cp:coreProperties>
</file>